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ctlin02\Desktop\重要統計指標\11303月重要指標\"/>
    </mc:Choice>
  </mc:AlternateContent>
  <bookViews>
    <workbookView xWindow="0" yWindow="0" windowWidth="28800" windowHeight="11595"/>
  </bookViews>
  <sheets>
    <sheet name="1130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V4" i="2"/>
  <c r="V8" i="2" s="1"/>
  <c r="X8" i="2" s="1"/>
  <c r="W4" i="2"/>
  <c r="W8" i="2" s="1"/>
  <c r="F5" i="2"/>
  <c r="O4" i="2" s="1"/>
  <c r="I5" i="2"/>
  <c r="O5" i="2"/>
  <c r="V5" i="2"/>
  <c r="X5" i="2" s="1"/>
  <c r="W5" i="2"/>
  <c r="F6" i="2"/>
  <c r="I6" i="2"/>
  <c r="P5" i="2" s="1"/>
  <c r="J6" i="2"/>
  <c r="P6" i="2"/>
  <c r="V6" i="2"/>
  <c r="X6" i="2" s="1"/>
  <c r="W6" i="2"/>
  <c r="F7" i="2"/>
  <c r="J7" i="2" s="1"/>
  <c r="I7" i="2"/>
  <c r="O7" i="2"/>
  <c r="V7" i="2"/>
  <c r="X7" i="2" s="1"/>
  <c r="W7" i="2"/>
  <c r="F8" i="2"/>
  <c r="I8" i="2"/>
  <c r="P7" i="2" s="1"/>
  <c r="J8" i="2"/>
  <c r="D9" i="2"/>
  <c r="F9" i="2" s="1"/>
  <c r="E9" i="2"/>
  <c r="E19" i="2" s="1"/>
  <c r="G9" i="2"/>
  <c r="I9" i="2" s="1"/>
  <c r="H9" i="2"/>
  <c r="V9" i="2"/>
  <c r="W9" i="2"/>
  <c r="X9" i="2" s="1"/>
  <c r="F10" i="2"/>
  <c r="O9" i="2" s="1"/>
  <c r="I10" i="2"/>
  <c r="J10" i="2" s="1"/>
  <c r="P10" i="2"/>
  <c r="V10" i="2"/>
  <c r="X10" i="2" s="1"/>
  <c r="W10" i="2"/>
  <c r="F11" i="2"/>
  <c r="O10" i="2" s="1"/>
  <c r="Q10" i="2" s="1"/>
  <c r="I11" i="2"/>
  <c r="O11" i="2"/>
  <c r="Q11" i="2" s="1"/>
  <c r="V11" i="2"/>
  <c r="W11" i="2"/>
  <c r="X11" i="2"/>
  <c r="F12" i="2"/>
  <c r="I12" i="2"/>
  <c r="P11" i="2" s="1"/>
  <c r="J12" i="2"/>
  <c r="V12" i="2"/>
  <c r="X12" i="2" s="1"/>
  <c r="W12" i="2"/>
  <c r="F13" i="2"/>
  <c r="O12" i="2" s="1"/>
  <c r="I13" i="2"/>
  <c r="J13" i="2" s="1"/>
  <c r="Q13" i="2"/>
  <c r="X13" i="2"/>
  <c r="F14" i="2"/>
  <c r="I14" i="2"/>
  <c r="J14" i="2" s="1"/>
  <c r="V14" i="2"/>
  <c r="D15" i="2"/>
  <c r="F15" i="2" s="1"/>
  <c r="E15" i="2"/>
  <c r="G15" i="2"/>
  <c r="I15" i="2" s="1"/>
  <c r="H15" i="2"/>
  <c r="P15" i="2"/>
  <c r="V15" i="2"/>
  <c r="X15" i="2" s="1"/>
  <c r="W15" i="2"/>
  <c r="J16" i="2"/>
  <c r="O16" i="2"/>
  <c r="P16" i="2"/>
  <c r="Q16" i="2"/>
  <c r="V16" i="2"/>
  <c r="X16" i="2" s="1"/>
  <c r="W16" i="2"/>
  <c r="F17" i="2"/>
  <c r="O15" i="2" s="1"/>
  <c r="Q15" i="2" s="1"/>
  <c r="I17" i="2"/>
  <c r="J17" i="2"/>
  <c r="P17" i="2"/>
  <c r="V17" i="2"/>
  <c r="W17" i="2"/>
  <c r="X17" i="2" s="1"/>
  <c r="F18" i="2"/>
  <c r="O17" i="2" s="1"/>
  <c r="Q17" i="2" s="1"/>
  <c r="I18" i="2"/>
  <c r="J18" i="2"/>
  <c r="D19" i="2"/>
  <c r="H19" i="2"/>
  <c r="O20" i="2"/>
  <c r="V20" i="2"/>
  <c r="V25" i="2" s="1"/>
  <c r="W20" i="2"/>
  <c r="F21" i="2"/>
  <c r="I21" i="2"/>
  <c r="P20" i="2" s="1"/>
  <c r="J21" i="2"/>
  <c r="P21" i="2"/>
  <c r="V21" i="2"/>
  <c r="X21" i="2" s="1"/>
  <c r="W21" i="2"/>
  <c r="W25" i="2" s="1"/>
  <c r="F22" i="2"/>
  <c r="O21" i="2" s="1"/>
  <c r="I22" i="2"/>
  <c r="J22" i="2" s="1"/>
  <c r="P22" i="2"/>
  <c r="V22" i="2"/>
  <c r="X22" i="2" s="1"/>
  <c r="W22" i="2"/>
  <c r="F23" i="2"/>
  <c r="O22" i="2" s="1"/>
  <c r="Q22" i="2" s="1"/>
  <c r="I23" i="2"/>
  <c r="O23" i="2"/>
  <c r="Q23" i="2" s="1"/>
  <c r="V23" i="2"/>
  <c r="W23" i="2"/>
  <c r="X23" i="2"/>
  <c r="F24" i="2"/>
  <c r="I24" i="2"/>
  <c r="P23" i="2" s="1"/>
  <c r="J24" i="2"/>
  <c r="V24" i="2"/>
  <c r="X24" i="2" s="1"/>
  <c r="W24" i="2"/>
  <c r="F25" i="2"/>
  <c r="O24" i="2" s="1"/>
  <c r="I25" i="2"/>
  <c r="J25" i="2" s="1"/>
  <c r="D26" i="2"/>
  <c r="F26" i="2" s="1"/>
  <c r="E26" i="2"/>
  <c r="G26" i="2"/>
  <c r="H26" i="2"/>
  <c r="I26" i="2"/>
  <c r="H28" i="2"/>
  <c r="E27" i="2" l="1"/>
  <c r="Q20" i="2"/>
  <c r="P25" i="2"/>
  <c r="E28" i="2"/>
  <c r="J15" i="2"/>
  <c r="Q5" i="2"/>
  <c r="O25" i="2"/>
  <c r="Q21" i="2"/>
  <c r="O14" i="2"/>
  <c r="Q9" i="2"/>
  <c r="AB6" i="2"/>
  <c r="Q4" i="2"/>
  <c r="J26" i="2"/>
  <c r="X14" i="2"/>
  <c r="X18" i="2" s="1"/>
  <c r="F27" i="2"/>
  <c r="AA6" i="2"/>
  <c r="V26" i="2"/>
  <c r="P8" i="2"/>
  <c r="J9" i="2"/>
  <c r="Q7" i="2"/>
  <c r="D27" i="2"/>
  <c r="G19" i="2"/>
  <c r="V18" i="2"/>
  <c r="W14" i="2"/>
  <c r="W18" i="2" s="1"/>
  <c r="D28" i="2"/>
  <c r="P24" i="2"/>
  <c r="Q24" i="2" s="1"/>
  <c r="X20" i="2"/>
  <c r="X25" i="2" s="1"/>
  <c r="W26" i="2" s="1"/>
  <c r="F19" i="2"/>
  <c r="P12" i="2"/>
  <c r="Q12" i="2" s="1"/>
  <c r="O6" i="2"/>
  <c r="Q6" i="2" s="1"/>
  <c r="X4" i="2"/>
  <c r="J23" i="2"/>
  <c r="J11" i="2"/>
  <c r="P9" i="2"/>
  <c r="J5" i="2"/>
  <c r="AB5" i="2" l="1"/>
  <c r="AB7" i="2" s="1"/>
  <c r="W19" i="2"/>
  <c r="W27" i="2"/>
  <c r="V27" i="2"/>
  <c r="V19" i="2"/>
  <c r="X19" i="2" s="1"/>
  <c r="AA5" i="2"/>
  <c r="G28" i="2"/>
  <c r="I19" i="2"/>
  <c r="X26" i="2"/>
  <c r="AC6" i="2"/>
  <c r="X27" i="2"/>
  <c r="Q14" i="2"/>
  <c r="P27" i="2"/>
  <c r="AB19" i="2"/>
  <c r="P14" i="2"/>
  <c r="H27" i="2"/>
  <c r="I27" i="2"/>
  <c r="J27" i="2" s="1"/>
  <c r="G27" i="2"/>
  <c r="Q25" i="2"/>
  <c r="O26" i="2" s="1"/>
  <c r="F28" i="2"/>
  <c r="P18" i="2"/>
  <c r="O8" i="2"/>
  <c r="AB17" i="2"/>
  <c r="J19" i="2" l="1"/>
  <c r="I20" i="2"/>
  <c r="AA7" i="2"/>
  <c r="AC7" i="2" s="1"/>
  <c r="AC5" i="2"/>
  <c r="Q8" i="2"/>
  <c r="Q18" i="2" s="1"/>
  <c r="P19" i="2" s="1"/>
  <c r="O18" i="2"/>
  <c r="W28" i="2"/>
  <c r="I28" i="2"/>
  <c r="V28" i="2"/>
  <c r="AB18" i="2"/>
  <c r="AC18" i="2" s="1"/>
  <c r="P26" i="2"/>
  <c r="Q26" i="2" s="1"/>
  <c r="Q27" i="2" l="1"/>
  <c r="P28" i="2" s="1"/>
  <c r="H20" i="2"/>
  <c r="E20" i="2"/>
  <c r="D20" i="2"/>
  <c r="F20" i="2"/>
  <c r="J20" i="2" s="1"/>
  <c r="J28" i="2"/>
  <c r="I29" i="2" s="1"/>
  <c r="G20" i="2"/>
  <c r="X28" i="2"/>
  <c r="O19" i="2"/>
  <c r="Q19" i="2" s="1"/>
  <c r="AB15" i="2"/>
  <c r="AC15" i="2" s="1"/>
  <c r="O27" i="2"/>
  <c r="O28" i="2" s="1"/>
  <c r="H29" i="2" l="1"/>
  <c r="D29" i="2"/>
  <c r="E29" i="2"/>
  <c r="F29" i="2"/>
  <c r="J29" i="2" s="1"/>
  <c r="G29" i="2"/>
  <c r="Q28" i="2"/>
</calcChain>
</file>

<file path=xl/sharedStrings.xml><?xml version="1.0" encoding="utf-8"?>
<sst xmlns="http://schemas.openxmlformats.org/spreadsheetml/2006/main" count="116" uniqueCount="59">
  <si>
    <r>
      <rPr>
        <b/>
        <sz val="12"/>
        <color theme="1"/>
        <rFont val="標楷體"/>
        <family val="4"/>
        <charset val="136"/>
      </rPr>
      <t>合計</t>
    </r>
  </si>
  <si>
    <r>
      <rPr>
        <b/>
        <sz val="14"/>
        <color theme="1"/>
        <rFont val="標楷體"/>
        <family val="4"/>
        <charset val="136"/>
      </rPr>
      <t>總計</t>
    </r>
  </si>
  <si>
    <r>
      <rPr>
        <b/>
        <sz val="12"/>
        <color theme="1"/>
        <rFont val="標楷體"/>
        <family val="4"/>
        <charset val="136"/>
      </rPr>
      <t>總計</t>
    </r>
    <phoneticPr fontId="3" type="noConversion"/>
  </si>
  <si>
    <r>
      <rPr>
        <sz val="14"/>
        <color theme="1"/>
        <rFont val="標楷體"/>
        <family val="4"/>
        <charset val="136"/>
      </rPr>
      <t>其他</t>
    </r>
    <phoneticPr fontId="3" type="noConversion"/>
  </si>
  <si>
    <r>
      <rPr>
        <sz val="12"/>
        <color theme="1"/>
        <rFont val="標楷體"/>
        <family val="4"/>
        <charset val="136"/>
      </rPr>
      <t>其他</t>
    </r>
    <phoneticPr fontId="3" type="noConversion"/>
  </si>
  <si>
    <r>
      <rPr>
        <sz val="14"/>
        <color theme="1"/>
        <rFont val="標楷體"/>
        <family val="4"/>
        <charset val="136"/>
      </rPr>
      <t>通用員</t>
    </r>
  </si>
  <si>
    <r>
      <rPr>
        <sz val="12"/>
        <color theme="1"/>
        <rFont val="標楷體"/>
        <family val="4"/>
        <charset val="136"/>
      </rPr>
      <t>通用員</t>
    </r>
  </si>
  <si>
    <r>
      <rPr>
        <sz val="14"/>
        <color theme="1"/>
        <rFont val="標楷體"/>
        <family val="4"/>
        <charset val="136"/>
      </rPr>
      <t>事務部</t>
    </r>
  </si>
  <si>
    <r>
      <rPr>
        <sz val="12"/>
        <color theme="1"/>
        <rFont val="標楷體"/>
        <family val="4"/>
        <charset val="136"/>
      </rPr>
      <t>事務部</t>
    </r>
  </si>
  <si>
    <r>
      <rPr>
        <sz val="14"/>
        <color theme="1"/>
        <rFont val="標楷體"/>
        <family val="4"/>
        <charset val="136"/>
      </rPr>
      <t>輪機部</t>
    </r>
  </si>
  <si>
    <r>
      <rPr>
        <sz val="12"/>
        <color theme="1"/>
        <rFont val="標楷體"/>
        <family val="4"/>
        <charset val="136"/>
      </rPr>
      <t>輪機部</t>
    </r>
  </si>
  <si>
    <r>
      <rPr>
        <sz val="14"/>
        <color theme="1"/>
        <rFont val="標楷體"/>
        <family val="4"/>
        <charset val="136"/>
      </rPr>
      <t>艙面部</t>
    </r>
  </si>
  <si>
    <r>
      <rPr>
        <sz val="12"/>
        <color theme="1"/>
        <rFont val="標楷體"/>
        <family val="4"/>
        <charset val="136"/>
      </rPr>
      <t>乙級船員</t>
    </r>
  </si>
  <si>
    <r>
      <rPr>
        <sz val="12"/>
        <color theme="1"/>
        <rFont val="標楷體"/>
        <family val="4"/>
        <charset val="136"/>
      </rPr>
      <t>艙面部</t>
    </r>
  </si>
  <si>
    <r>
      <rPr>
        <sz val="12"/>
        <color theme="1"/>
        <rFont val="標楷體"/>
        <family val="4"/>
        <charset val="136"/>
      </rPr>
      <t>外籍船舶乙級船員</t>
    </r>
    <phoneticPr fontId="3" type="noConversion"/>
  </si>
  <si>
    <r>
      <rPr>
        <sz val="12"/>
        <color theme="1"/>
        <rFont val="標楷體"/>
        <family val="4"/>
        <charset val="136"/>
      </rPr>
      <t>外籍船舶甲級船員</t>
    </r>
    <phoneticPr fontId="3" type="noConversion"/>
  </si>
  <si>
    <r>
      <rPr>
        <b/>
        <sz val="14"/>
        <color theme="1"/>
        <rFont val="標楷體"/>
        <family val="4"/>
        <charset val="136"/>
      </rPr>
      <t>小</t>
    </r>
    <r>
      <rPr>
        <b/>
        <sz val="14"/>
        <color theme="1"/>
        <rFont val="Times New Roman"/>
        <family val="1"/>
      </rPr>
      <t xml:space="preserve">  </t>
    </r>
    <r>
      <rPr>
        <b/>
        <sz val="14"/>
        <color theme="1"/>
        <rFont val="標楷體"/>
        <family val="4"/>
        <charset val="136"/>
      </rPr>
      <t>計</t>
    </r>
  </si>
  <si>
    <r>
      <rPr>
        <sz val="12"/>
        <color theme="1"/>
        <rFont val="標楷體"/>
        <family val="4"/>
        <charset val="136"/>
      </rPr>
      <t>國籍船舶乙級船員</t>
    </r>
    <phoneticPr fontId="3" type="noConversion"/>
  </si>
  <si>
    <r>
      <rPr>
        <b/>
        <sz val="12"/>
        <color theme="1"/>
        <rFont val="標楷體"/>
        <family val="4"/>
        <charset val="136"/>
      </rPr>
      <t>小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計</t>
    </r>
  </si>
  <si>
    <t>電信部</t>
    <phoneticPr fontId="3" type="noConversion"/>
  </si>
  <si>
    <t>小 計</t>
    <phoneticPr fontId="3" type="noConversion"/>
  </si>
  <si>
    <r>
      <rPr>
        <sz val="12"/>
        <color theme="1"/>
        <rFont val="標楷體"/>
        <family val="4"/>
        <charset val="136"/>
      </rPr>
      <t>國籍船舶甲級船員</t>
    </r>
    <phoneticPr fontId="3" type="noConversion"/>
  </si>
  <si>
    <t>電技員</t>
    <phoneticPr fontId="3" type="noConversion"/>
  </si>
  <si>
    <t>輪機實習生</t>
    <phoneticPr fontId="3" type="noConversion"/>
  </si>
  <si>
    <r>
      <rPr>
        <sz val="12"/>
        <color theme="1"/>
        <rFont val="標楷體"/>
        <family val="4"/>
        <charset val="136"/>
      </rPr>
      <t>輪機實習生</t>
    </r>
  </si>
  <si>
    <r>
      <rPr>
        <sz val="14"/>
        <color theme="1"/>
        <rFont val="標楷體"/>
        <family val="4"/>
        <charset val="136"/>
      </rPr>
      <t>管輪</t>
    </r>
  </si>
  <si>
    <r>
      <rPr>
        <sz val="12"/>
        <color theme="1"/>
        <rFont val="標楷體"/>
        <family val="4"/>
        <charset val="136"/>
      </rPr>
      <t>管輪</t>
    </r>
  </si>
  <si>
    <r>
      <rPr>
        <sz val="14"/>
        <color theme="1"/>
        <rFont val="標楷體"/>
        <family val="4"/>
        <charset val="136"/>
      </rPr>
      <t>大管輪</t>
    </r>
  </si>
  <si>
    <r>
      <rPr>
        <sz val="12"/>
        <color theme="1"/>
        <rFont val="標楷體"/>
        <family val="4"/>
        <charset val="136"/>
      </rPr>
      <t>大管輪</t>
    </r>
  </si>
  <si>
    <r>
      <rPr>
        <sz val="14"/>
        <color theme="1"/>
        <rFont val="標楷體"/>
        <family val="4"/>
        <charset val="136"/>
      </rPr>
      <t>輪機長</t>
    </r>
  </si>
  <si>
    <r>
      <rPr>
        <sz val="12"/>
        <color theme="1"/>
        <rFont val="標楷體"/>
        <family val="4"/>
        <charset val="136"/>
      </rPr>
      <t>輪機長</t>
    </r>
  </si>
  <si>
    <r>
      <rPr>
        <sz val="14"/>
        <color theme="1"/>
        <rFont val="標楷體"/>
        <family val="4"/>
        <charset val="136"/>
      </rPr>
      <t>航海實習生</t>
    </r>
  </si>
  <si>
    <r>
      <rPr>
        <sz val="12"/>
        <color theme="1"/>
        <rFont val="標楷體"/>
        <family val="4"/>
        <charset val="136"/>
      </rPr>
      <t>航海實習生</t>
    </r>
  </si>
  <si>
    <r>
      <rPr>
        <sz val="14"/>
        <color theme="1"/>
        <rFont val="標楷體"/>
        <family val="4"/>
        <charset val="136"/>
      </rPr>
      <t>船副</t>
    </r>
  </si>
  <si>
    <r>
      <rPr>
        <sz val="12"/>
        <color theme="1"/>
        <rFont val="標楷體"/>
        <family val="4"/>
        <charset val="136"/>
      </rPr>
      <t>乙級船員</t>
    </r>
    <phoneticPr fontId="3" type="noConversion"/>
  </si>
  <si>
    <r>
      <rPr>
        <sz val="12"/>
        <color theme="1"/>
        <rFont val="標楷體"/>
        <family val="4"/>
        <charset val="136"/>
      </rPr>
      <t>船副</t>
    </r>
  </si>
  <si>
    <r>
      <rPr>
        <sz val="14"/>
        <color theme="1"/>
        <rFont val="標楷體"/>
        <family val="4"/>
        <charset val="136"/>
      </rPr>
      <t>大副</t>
    </r>
  </si>
  <si>
    <r>
      <rPr>
        <sz val="12"/>
        <color theme="1"/>
        <rFont val="標楷體"/>
        <family val="4"/>
        <charset val="136"/>
      </rPr>
      <t>甲級船員</t>
    </r>
    <phoneticPr fontId="3" type="noConversion"/>
  </si>
  <si>
    <r>
      <rPr>
        <sz val="12"/>
        <color theme="1"/>
        <rFont val="標楷體"/>
        <family val="4"/>
        <charset val="136"/>
      </rPr>
      <t>大副</t>
    </r>
  </si>
  <si>
    <r>
      <rPr>
        <sz val="14"/>
        <color theme="1"/>
        <rFont val="標楷體"/>
        <family val="4"/>
        <charset val="136"/>
      </rPr>
      <t>船長</t>
    </r>
  </si>
  <si>
    <r>
      <rPr>
        <sz val="12"/>
        <color theme="1"/>
        <rFont val="標楷體"/>
        <family val="4"/>
        <charset val="136"/>
      </rPr>
      <t>甲級船員</t>
    </r>
  </si>
  <si>
    <r>
      <rPr>
        <sz val="12"/>
        <color theme="1"/>
        <rFont val="標楷體"/>
        <family val="4"/>
        <charset val="136"/>
      </rPr>
      <t>女</t>
    </r>
    <phoneticPr fontId="3" type="noConversion"/>
  </si>
  <si>
    <r>
      <rPr>
        <sz val="12"/>
        <color theme="1"/>
        <rFont val="標楷體"/>
        <family val="4"/>
        <charset val="136"/>
      </rPr>
      <t>男</t>
    </r>
    <phoneticPr fontId="3" type="noConversion"/>
  </si>
  <si>
    <r>
      <rPr>
        <sz val="12"/>
        <color theme="1"/>
        <rFont val="標楷體"/>
        <family val="4"/>
        <charset val="136"/>
      </rPr>
      <t>船長</t>
    </r>
  </si>
  <si>
    <r>
      <rPr>
        <sz val="14"/>
        <color theme="1"/>
        <rFont val="標楷體"/>
        <family val="4"/>
        <charset val="136"/>
      </rPr>
      <t>總計</t>
    </r>
    <phoneticPr fontId="3" type="noConversion"/>
  </si>
  <si>
    <r>
      <rPr>
        <sz val="14"/>
        <color theme="1"/>
        <rFont val="標楷體"/>
        <family val="4"/>
        <charset val="136"/>
      </rPr>
      <t>女</t>
    </r>
    <phoneticPr fontId="3" type="noConversion"/>
  </si>
  <si>
    <r>
      <rPr>
        <sz val="14"/>
        <color theme="1"/>
        <rFont val="標楷體"/>
        <family val="4"/>
        <charset val="136"/>
      </rPr>
      <t>男</t>
    </r>
    <phoneticPr fontId="3" type="noConversion"/>
  </si>
  <si>
    <r>
      <t xml:space="preserve">                         </t>
    </r>
    <r>
      <rPr>
        <sz val="12"/>
        <color theme="1"/>
        <rFont val="標楷體"/>
        <family val="4"/>
        <charset val="136"/>
      </rPr>
      <t>性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別
職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稱</t>
    </r>
    <phoneticPr fontId="3" type="noConversion"/>
  </si>
  <si>
    <r>
      <rPr>
        <sz val="12"/>
        <color theme="1"/>
        <rFont val="標楷體"/>
        <family val="4"/>
        <charset val="136"/>
      </rPr>
      <t>合計</t>
    </r>
  </si>
  <si>
    <r>
      <rPr>
        <sz val="12"/>
        <color theme="1"/>
        <rFont val="標楷體"/>
        <family val="4"/>
        <charset val="136"/>
      </rPr>
      <t>性別</t>
    </r>
    <phoneticPr fontId="3" type="noConversion"/>
  </si>
  <si>
    <r>
      <rPr>
        <sz val="12"/>
        <color theme="1"/>
        <rFont val="標楷體"/>
        <family val="4"/>
        <charset val="136"/>
      </rPr>
      <t>外籍船舶</t>
    </r>
  </si>
  <si>
    <r>
      <rPr>
        <sz val="12"/>
        <color theme="1"/>
        <rFont val="標楷體"/>
        <family val="4"/>
        <charset val="136"/>
      </rPr>
      <t>本國籍船舶</t>
    </r>
  </si>
  <si>
    <r>
      <rPr>
        <sz val="12"/>
        <color theme="1"/>
        <rFont val="標楷體"/>
        <family val="4"/>
        <charset val="136"/>
      </rPr>
      <t>職</t>
    </r>
    <r>
      <rPr>
        <sz val="12"/>
        <color theme="1"/>
        <rFont val="Times New Roman"/>
        <family val="1"/>
      </rPr>
      <t xml:space="preserve">      </t>
    </r>
    <r>
      <rPr>
        <sz val="12"/>
        <color theme="1"/>
        <rFont val="標楷體"/>
        <family val="4"/>
        <charset val="136"/>
      </rPr>
      <t>稱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</si>
  <si>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</si>
  <si>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外籍船舶</t>
    </r>
  </si>
  <si>
    <r>
      <rPr>
        <sz val="14"/>
        <color theme="1"/>
        <rFont val="標楷體"/>
        <family val="4"/>
        <charset val="136"/>
      </rPr>
      <t>本國籍船舶</t>
    </r>
  </si>
  <si>
    <r>
      <rPr>
        <sz val="12"/>
        <color theme="1"/>
        <rFont val="標楷體"/>
        <family val="4"/>
        <charset val="136"/>
      </rPr>
      <t>船籍別</t>
    </r>
    <phoneticPr fontId="3" type="noConversion"/>
  </si>
  <si>
    <t>113/4/17</t>
    <phoneticPr fontId="3" type="noConversion"/>
  </si>
  <si>
    <r>
      <rPr>
        <b/>
        <sz val="16"/>
        <rFont val="標楷體"/>
        <family val="4"/>
        <charset val="136"/>
      </rPr>
      <t>我國船員在船服務人數統計表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截至</t>
    </r>
    <r>
      <rPr>
        <b/>
        <sz val="16"/>
        <rFont val="Times New Roman"/>
        <family val="1"/>
      </rPr>
      <t>113</t>
    </r>
    <r>
      <rPr>
        <b/>
        <sz val="16"/>
        <rFont val="標楷體"/>
        <family val="4"/>
        <charset val="136"/>
      </rPr>
      <t>年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  <charset val="136"/>
      </rPr>
      <t>月</t>
    </r>
    <r>
      <rPr>
        <b/>
        <sz val="16"/>
        <rFont val="Times New Roman"/>
        <family val="1"/>
      </rPr>
      <t>31</t>
    </r>
    <r>
      <rPr>
        <b/>
        <sz val="16"/>
        <rFont val="標楷體"/>
        <family val="4"/>
        <charset val="136"/>
      </rPr>
      <t>日止</t>
    </r>
    <r>
      <rPr>
        <b/>
        <sz val="16"/>
        <rFont val="Times New Roman"/>
        <family val="1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</si>
</sst>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4"/>
      <color theme="6" tint="-0.249977111117893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2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0" fontId="4" fillId="2" borderId="1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 vertical="center" wrapText="1"/>
    </xf>
    <xf numFmtId="38" fontId="7" fillId="2" borderId="1" xfId="0" applyNumberFormat="1" applyFont="1" applyFill="1" applyBorder="1" applyAlignment="1">
      <alignment horizontal="center" vertical="center" wrapText="1"/>
    </xf>
    <xf numFmtId="38" fontId="8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horizontal="center" vertical="center" wrapText="1"/>
    </xf>
    <xf numFmtId="38" fontId="8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8" fontId="5" fillId="0" borderId="1" xfId="0" applyNumberFormat="1" applyFont="1" applyBorder="1" applyAlignment="1">
      <alignment horizontal="center" vertical="center" wrapText="1"/>
    </xf>
    <xf numFmtId="38" fontId="4" fillId="2" borderId="1" xfId="0" applyNumberFormat="1" applyFont="1" applyFill="1" applyBorder="1" applyAlignment="1">
      <alignment horizontal="center" vertical="center" wrapText="1"/>
    </xf>
    <xf numFmtId="38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38" fontId="4" fillId="0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8" fontId="2" fillId="0" borderId="1" xfId="0" applyNumberFormat="1" applyFont="1" applyBorder="1" applyAlignment="1">
      <alignment horizontal="center" vertical="center" wrapText="1"/>
    </xf>
    <xf numFmtId="38" fontId="2" fillId="0" borderId="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zh-TW" altLang="zh-TW" sz="2000" b="1" i="0" u="none" strike="noStrike" baseline="0">
                <a:effectLst/>
              </a:rPr>
              <a:t>我國船員在船服務人數統計表</a:t>
            </a:r>
            <a:r>
              <a:rPr lang="en-US" altLang="zh-TW" sz="2000" b="1" i="0" u="none" strike="noStrike" baseline="0">
                <a:effectLst/>
              </a:rPr>
              <a:t>~</a:t>
            </a:r>
            <a:r>
              <a:rPr lang="zh-TW" altLang="zh-TW" sz="2000" b="1" i="0" u="none" strike="noStrike" baseline="0">
                <a:effectLst/>
              </a:rPr>
              <a:t>按</a:t>
            </a:r>
            <a:r>
              <a:rPr lang="zh-TW" altLang="en-US" sz="2000" b="1" i="0" u="none" strike="noStrike" baseline="0">
                <a:effectLst/>
              </a:rPr>
              <a:t>船籍</a:t>
            </a:r>
            <a:r>
              <a:rPr lang="zh-TW" altLang="zh-TW" sz="2000" b="1" i="0" u="none" strike="noStrike" baseline="0">
                <a:effectLst/>
              </a:rPr>
              <a:t>別分</a:t>
            </a:r>
            <a:endParaRPr lang="en-US" altLang="zh-TW" sz="2000" b="1" i="0" u="none" strike="noStrike" baseline="0">
              <a:effectLst/>
            </a:endParaRPr>
          </a:p>
          <a:p>
            <a:pPr>
              <a:defRPr sz="2000"/>
            </a:pPr>
            <a:r>
              <a:rPr lang="en-US" sz="1400"/>
              <a:t>(</a:t>
            </a:r>
            <a:r>
              <a:rPr lang="zh-TW" sz="1400"/>
              <a:t>截至</a:t>
            </a:r>
            <a:r>
              <a:rPr lang="en-US" altLang="zh-TW" sz="1400"/>
              <a:t>113</a:t>
            </a:r>
            <a:r>
              <a:rPr lang="zh-TW" altLang="en-US" sz="1400"/>
              <a:t>年</a:t>
            </a:r>
            <a:r>
              <a:rPr lang="en-US" altLang="zh-TW" sz="1400"/>
              <a:t>3</a:t>
            </a:r>
            <a:r>
              <a:rPr lang="zh-TW" altLang="en-US" sz="1400"/>
              <a:t>月</a:t>
            </a:r>
            <a:r>
              <a:rPr lang="en-US" altLang="zh-TW" sz="1400"/>
              <a:t>31</a:t>
            </a:r>
            <a:r>
              <a:rPr lang="zh-TW" altLang="en-US" sz="1400"/>
              <a:t>日</a:t>
            </a:r>
            <a:r>
              <a:rPr lang="en-US" sz="1400"/>
              <a:t>)</a:t>
            </a:r>
            <a:endParaRPr lang="zh-TW" sz="1400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144985081992946E-3"/>
          <c:y val="0.21391792986229144"/>
          <c:w val="0.70049756600937707"/>
          <c:h val="0.73896308115670561"/>
        </c:manualLayout>
      </c:layout>
      <c:pie3DChart>
        <c:varyColors val="1"/>
        <c:ser>
          <c:idx val="1"/>
          <c:order val="0"/>
          <c:explosion val="3"/>
          <c:dLbls>
            <c:dLbl>
              <c:idx val="2"/>
              <c:layout/>
              <c:spPr>
                <a:scene3d>
                  <a:camera prst="orthographicFront"/>
                  <a:lightRig rig="threePt" dir="t"/>
                </a:scene3d>
                <a:sp3d>
                  <a:bevelT w="12700"/>
                </a:sp3d>
              </c:spPr>
              <c:txPr>
                <a:bodyPr/>
                <a:lstStyle/>
                <a:p>
                  <a:pPr>
                    <a:defRPr sz="1600" baseline="0">
                      <a:solidFill>
                        <a:schemeClr val="tx1"/>
                      </a:solidFill>
                    </a:defRPr>
                  </a:pPr>
                  <a:endParaRPr lang="zh-TW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F2-4175-A12F-567FF900D575}"/>
                </c:ext>
              </c:extLst>
            </c:dLbl>
            <c:dLbl>
              <c:idx val="3"/>
              <c:layout>
                <c:manualLayout>
                  <c:x val="0.11273386023050487"/>
                  <c:y val="6.41152129996288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F2-4175-A12F-567FF900D5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aseline="0">
                    <a:solidFill>
                      <a:schemeClr val="tx1"/>
                    </a:solidFill>
                  </a:defRPr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'11303'!$Z$15:$Z$19</c:f>
              <c:strCache>
                <c:ptCount val="5"/>
                <c:pt idx="0">
                  <c:v>國籍船舶甲級船員</c:v>
                </c:pt>
                <c:pt idx="2">
                  <c:v>國籍船舶乙級船員</c:v>
                </c:pt>
                <c:pt idx="3">
                  <c:v>外籍船舶甲級船員</c:v>
                </c:pt>
                <c:pt idx="4">
                  <c:v>外籍船舶乙級船員</c:v>
                </c:pt>
              </c:strCache>
            </c:strRef>
          </c:cat>
          <c:val>
            <c:numRef>
              <c:f>'11303'!$AB$15:$AB$19</c:f>
              <c:numCache>
                <c:formatCode>#,##0_);[Red]\(#,##0\)</c:formatCode>
                <c:ptCount val="5"/>
                <c:pt idx="0">
                  <c:v>2712</c:v>
                </c:pt>
                <c:pt idx="2">
                  <c:v>2987</c:v>
                </c:pt>
                <c:pt idx="3">
                  <c:v>988</c:v>
                </c:pt>
                <c:pt idx="4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F2-4175-A12F-567FF900D575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scene3d>
          <a:camera prst="orthographicFront"/>
          <a:lightRig rig="threePt" dir="t"/>
        </a:scene3d>
        <a:sp3d>
          <a:bevelT prst="angle"/>
        </a:sp3d>
      </c:spPr>
    </c:plotArea>
    <c:legend>
      <c:legendPos val="r"/>
      <c:legendEntry>
        <c:idx val="1"/>
        <c:delete val="1"/>
      </c:legendEntry>
      <c:layout/>
      <c:overlay val="0"/>
      <c:txPr>
        <a:bodyPr/>
        <a:lstStyle/>
        <a:p>
          <a:pPr rtl="0">
            <a:defRPr sz="1400"/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>
          <a:latin typeface="Berlin Sans FB Demi" panose="020E0802020502020306" pitchFamily="34" charset="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我國船員在船服務人數統計表</a:t>
            </a:r>
            <a:r>
              <a:rPr lang="en-US" altLang="zh-TW" sz="1800" b="1" i="0" baseline="0">
                <a:effectLst/>
              </a:rPr>
              <a:t>~</a:t>
            </a:r>
            <a:r>
              <a:rPr lang="zh-TW" altLang="zh-TW" sz="1800" b="1" i="0" baseline="0">
                <a:effectLst/>
              </a:rPr>
              <a:t>按性別分</a:t>
            </a:r>
            <a:endParaRPr lang="en-US" altLang="zh-TW" sz="1800" b="1" i="0" baseline="0">
              <a:effectLst/>
            </a:endParaRPr>
          </a:p>
          <a:p>
            <a:pPr>
              <a:defRPr/>
            </a:pPr>
            <a:r>
              <a:rPr lang="en-US" altLang="zh-TW" sz="1400" b="1" i="0" baseline="0">
                <a:effectLst/>
              </a:rPr>
              <a:t>(</a:t>
            </a:r>
            <a:r>
              <a:rPr lang="zh-TW" altLang="zh-TW" sz="1400" b="1" i="0" baseline="0">
                <a:effectLst/>
              </a:rPr>
              <a:t>截至</a:t>
            </a:r>
            <a:r>
              <a:rPr lang="en-US" altLang="zh-TW" sz="1400" b="1" i="0" baseline="0">
                <a:effectLst/>
              </a:rPr>
              <a:t>113</a:t>
            </a:r>
            <a:r>
              <a:rPr lang="zh-TW" altLang="en-US" sz="1400" b="1" i="0" baseline="0">
                <a:effectLst/>
              </a:rPr>
              <a:t>年</a:t>
            </a:r>
            <a:r>
              <a:rPr lang="en-US" altLang="zh-TW" sz="1400" b="1" i="0" baseline="0">
                <a:effectLst/>
              </a:rPr>
              <a:t>3</a:t>
            </a:r>
            <a:r>
              <a:rPr lang="zh-TW" altLang="en-US" sz="1400" b="1" i="0" baseline="0">
                <a:effectLst/>
              </a:rPr>
              <a:t>月</a:t>
            </a:r>
            <a:r>
              <a:rPr lang="en-US" altLang="zh-TW" sz="1400" b="1" i="0" baseline="0">
                <a:effectLst/>
              </a:rPr>
              <a:t>31</a:t>
            </a:r>
            <a:r>
              <a:rPr lang="zh-TW" altLang="en-US" sz="1400" b="1" i="0" baseline="0">
                <a:effectLst/>
              </a:rPr>
              <a:t>日</a:t>
            </a:r>
            <a:r>
              <a:rPr lang="en-US" altLang="zh-TW" sz="1400" b="1" i="0" baseline="0">
                <a:effectLst/>
              </a:rPr>
              <a:t>)</a:t>
            </a:r>
            <a:endParaRPr lang="zh-TW" altLang="zh-TW" sz="1400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792349232208042"/>
          <c:y val="0.19723518224891298"/>
          <c:w val="0.70786523332093065"/>
          <c:h val="0.5254307362165530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'11303'!$Z$5</c:f>
              <c:strCache>
                <c:ptCount val="1"/>
                <c:pt idx="0">
                  <c:v>甲級船員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'11303'!$AA$4:$AB$4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'11303'!$AA$5:$AB$5</c:f>
              <c:numCache>
                <c:formatCode>#,##0_);[Red]\(#,##0\)</c:formatCode>
                <c:ptCount val="2"/>
                <c:pt idx="0">
                  <c:v>3523</c:v>
                </c:pt>
                <c:pt idx="1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8-4836-A3A4-10ADBACF3147}"/>
            </c:ext>
          </c:extLst>
        </c:ser>
        <c:ser>
          <c:idx val="1"/>
          <c:order val="1"/>
          <c:tx>
            <c:strRef>
              <c:f>'11303'!$Z$6</c:f>
              <c:strCache>
                <c:ptCount val="1"/>
                <c:pt idx="0">
                  <c:v>乙級船員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'11303'!$AA$4:$AB$4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'11303'!$AA$6:$AB$6</c:f>
              <c:numCache>
                <c:formatCode>#,##0_);[Red]\(#,##0\)</c:formatCode>
                <c:ptCount val="2"/>
                <c:pt idx="0">
                  <c:v>3478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8-4836-A3A4-10ADBACF31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75"/>
        <c:shape val="cylinder"/>
        <c:axId val="1603348432"/>
        <c:axId val="1603339728"/>
        <c:axId val="0"/>
      </c:bar3DChart>
      <c:catAx>
        <c:axId val="1603348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zh-TW"/>
                  <a:t>性別</a:t>
                </a:r>
              </a:p>
            </c:rich>
          </c:tx>
          <c:layout>
            <c:manualLayout>
              <c:xMode val="edge"/>
              <c:yMode val="edge"/>
              <c:x val="4.1560992615386677E-2"/>
              <c:y val="0.4445255131387236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1603339728"/>
        <c:crosses val="autoZero"/>
        <c:auto val="1"/>
        <c:lblAlgn val="ctr"/>
        <c:lblOffset val="100"/>
        <c:noMultiLvlLbl val="0"/>
      </c:catAx>
      <c:valAx>
        <c:axId val="1603339728"/>
        <c:scaling>
          <c:orientation val="minMax"/>
        </c:scaling>
        <c:delete val="0"/>
        <c:axPos val="b"/>
        <c:majorGridlines/>
        <c:minorGridlines/>
        <c:numFmt formatCode="0%" sourceLinked="1"/>
        <c:majorTickMark val="out"/>
        <c:minorTickMark val="none"/>
        <c:tickLblPos val="nextTo"/>
        <c:crossAx val="1603348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Berlin Sans FB Demi" panose="020E0802020502020306" pitchFamily="34" charset="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9</xdr:col>
      <xdr:colOff>465604</xdr:colOff>
      <xdr:row>50</xdr:row>
      <xdr:rowOff>137086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206375</xdr:colOff>
      <xdr:row>29</xdr:row>
      <xdr:rowOff>79375</xdr:rowOff>
    </xdr:from>
    <xdr:to>
      <xdr:col>22</xdr:col>
      <xdr:colOff>353172</xdr:colOff>
      <xdr:row>51</xdr:row>
      <xdr:rowOff>80309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view="pageBreakPreview" zoomScale="55" zoomScaleNormal="100" zoomScaleSheetLayoutView="55" workbookViewId="0">
      <selection activeCell="AB34" sqref="AB34"/>
    </sheetView>
  </sheetViews>
  <sheetFormatPr defaultColWidth="9" defaultRowHeight="18.75" x14ac:dyDescent="0.25"/>
  <cols>
    <col min="1" max="1" width="9" style="1"/>
    <col min="2" max="2" width="9.875" style="2" bestFit="1" customWidth="1"/>
    <col min="3" max="3" width="15.5" style="2" bestFit="1" customWidth="1"/>
    <col min="4" max="4" width="11.25" style="2" bestFit="1" customWidth="1"/>
    <col min="5" max="5" width="8.625" style="2" bestFit="1" customWidth="1"/>
    <col min="6" max="7" width="9.875" style="2" bestFit="1" customWidth="1"/>
    <col min="8" max="8" width="8.625" style="2" bestFit="1" customWidth="1"/>
    <col min="9" max="9" width="9.875" style="2" customWidth="1"/>
    <col min="10" max="10" width="11.125" style="2" bestFit="1" customWidth="1"/>
    <col min="11" max="11" width="11.125" style="1" customWidth="1"/>
    <col min="12" max="13" width="9" style="1"/>
    <col min="14" max="14" width="14.5" style="1" customWidth="1"/>
    <col min="15" max="20" width="9" style="1"/>
    <col min="21" max="21" width="15.875" style="1" customWidth="1"/>
    <col min="22" max="25" width="9" style="1"/>
    <col min="26" max="26" width="12.375" style="1" customWidth="1"/>
    <col min="27" max="28" width="9" style="1"/>
    <col min="29" max="29" width="9.875" style="1" bestFit="1" customWidth="1"/>
    <col min="30" max="16384" width="9" style="1"/>
  </cols>
  <sheetData>
    <row r="1" spans="1:29" ht="20.25" x14ac:dyDescent="0.2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1" t="s">
        <v>57</v>
      </c>
    </row>
    <row r="3" spans="1:29" ht="33" x14ac:dyDescent="0.25">
      <c r="A3" s="28" t="s">
        <v>56</v>
      </c>
      <c r="B3" s="28"/>
      <c r="C3" s="28"/>
      <c r="D3" s="88" t="s">
        <v>55</v>
      </c>
      <c r="E3" s="87"/>
      <c r="F3" s="86"/>
      <c r="G3" s="88" t="s">
        <v>54</v>
      </c>
      <c r="H3" s="87"/>
      <c r="I3" s="86"/>
      <c r="J3" s="85" t="s">
        <v>53</v>
      </c>
      <c r="L3" s="28" t="s">
        <v>52</v>
      </c>
      <c r="M3" s="28"/>
      <c r="N3" s="28"/>
      <c r="O3" s="72" t="s">
        <v>51</v>
      </c>
      <c r="P3" s="72" t="s">
        <v>50</v>
      </c>
      <c r="Q3" s="72" t="s">
        <v>48</v>
      </c>
      <c r="S3" s="28" t="s">
        <v>49</v>
      </c>
      <c r="T3" s="28"/>
      <c r="U3" s="28"/>
      <c r="V3" s="72" t="s">
        <v>42</v>
      </c>
      <c r="W3" s="72" t="s">
        <v>41</v>
      </c>
      <c r="X3" s="72" t="s">
        <v>48</v>
      </c>
    </row>
    <row r="4" spans="1:29" ht="41.25" customHeight="1" x14ac:dyDescent="0.25">
      <c r="A4" s="84" t="s">
        <v>47</v>
      </c>
      <c r="B4" s="83"/>
      <c r="C4" s="82"/>
      <c r="D4" s="81" t="s">
        <v>46</v>
      </c>
      <c r="E4" s="81" t="s">
        <v>45</v>
      </c>
      <c r="F4" s="81" t="s">
        <v>44</v>
      </c>
      <c r="G4" s="81" t="s">
        <v>46</v>
      </c>
      <c r="H4" s="81" t="s">
        <v>45</v>
      </c>
      <c r="I4" s="81" t="s">
        <v>44</v>
      </c>
      <c r="J4" s="80"/>
      <c r="L4" s="28" t="s">
        <v>40</v>
      </c>
      <c r="M4" s="28" t="s">
        <v>13</v>
      </c>
      <c r="N4" s="76" t="s">
        <v>43</v>
      </c>
      <c r="O4" s="44">
        <f>F5</f>
        <v>620</v>
      </c>
      <c r="P4" s="44">
        <f>I5</f>
        <v>116</v>
      </c>
      <c r="Q4" s="44">
        <f>SUM(O4:P4)</f>
        <v>736</v>
      </c>
      <c r="S4" s="54" t="s">
        <v>40</v>
      </c>
      <c r="T4" s="28" t="s">
        <v>13</v>
      </c>
      <c r="U4" s="76" t="s">
        <v>43</v>
      </c>
      <c r="V4" s="44">
        <f>D5+G5</f>
        <v>712</v>
      </c>
      <c r="W4" s="44">
        <f>E5+H5</f>
        <v>24</v>
      </c>
      <c r="X4" s="44">
        <f>SUM(V4:W4)</f>
        <v>736</v>
      </c>
      <c r="Z4" s="78"/>
      <c r="AA4" s="1" t="s">
        <v>42</v>
      </c>
      <c r="AB4" s="1" t="s">
        <v>41</v>
      </c>
    </row>
    <row r="5" spans="1:29" ht="19.5" x14ac:dyDescent="0.25">
      <c r="A5" s="53" t="s">
        <v>40</v>
      </c>
      <c r="B5" s="73" t="s">
        <v>11</v>
      </c>
      <c r="C5" s="77" t="s">
        <v>39</v>
      </c>
      <c r="D5" s="41">
        <v>597</v>
      </c>
      <c r="E5" s="41">
        <v>23</v>
      </c>
      <c r="F5" s="41">
        <f>SUM(D5:E5)</f>
        <v>620</v>
      </c>
      <c r="G5" s="41">
        <v>115</v>
      </c>
      <c r="H5" s="41">
        <v>1</v>
      </c>
      <c r="I5" s="41">
        <f>SUM(G5:H5)</f>
        <v>116</v>
      </c>
      <c r="J5" s="39">
        <f>SUM(I5,F5)</f>
        <v>736</v>
      </c>
      <c r="L5" s="28"/>
      <c r="M5" s="28"/>
      <c r="N5" s="76" t="s">
        <v>38</v>
      </c>
      <c r="O5" s="44">
        <f>F6</f>
        <v>194</v>
      </c>
      <c r="P5" s="44">
        <f>I6</f>
        <v>73</v>
      </c>
      <c r="Q5" s="44">
        <f>SUM(O5:P5)</f>
        <v>267</v>
      </c>
      <c r="S5" s="37"/>
      <c r="T5" s="28"/>
      <c r="U5" s="76" t="s">
        <v>38</v>
      </c>
      <c r="V5" s="44">
        <f>D6+G6</f>
        <v>235</v>
      </c>
      <c r="W5" s="44">
        <f>E6+H6</f>
        <v>32</v>
      </c>
      <c r="X5" s="44">
        <f>SUM(V5:W5)</f>
        <v>267</v>
      </c>
      <c r="Z5" s="79" t="s">
        <v>37</v>
      </c>
      <c r="AA5" s="34">
        <f>V18</f>
        <v>3523</v>
      </c>
      <c r="AB5" s="34">
        <f>W18</f>
        <v>177</v>
      </c>
      <c r="AC5" s="34">
        <f>SUM(AA5:AB5)</f>
        <v>3700</v>
      </c>
    </row>
    <row r="6" spans="1:29" ht="19.5" x14ac:dyDescent="0.25">
      <c r="A6" s="37"/>
      <c r="B6" s="73"/>
      <c r="C6" s="77" t="s">
        <v>36</v>
      </c>
      <c r="D6" s="41">
        <v>163</v>
      </c>
      <c r="E6" s="41">
        <v>31</v>
      </c>
      <c r="F6" s="41">
        <f>SUM(D6:E6)</f>
        <v>194</v>
      </c>
      <c r="G6" s="41">
        <v>72</v>
      </c>
      <c r="H6" s="41">
        <v>1</v>
      </c>
      <c r="I6" s="41">
        <f>SUM(G6:H6)</f>
        <v>73</v>
      </c>
      <c r="J6" s="39">
        <f>SUM(I6,F6)</f>
        <v>267</v>
      </c>
      <c r="L6" s="28"/>
      <c r="M6" s="28"/>
      <c r="N6" s="76" t="s">
        <v>35</v>
      </c>
      <c r="O6" s="44">
        <f>F7</f>
        <v>390</v>
      </c>
      <c r="P6" s="44">
        <f>I7</f>
        <v>256</v>
      </c>
      <c r="Q6" s="44">
        <f>SUM(O6:P6)</f>
        <v>646</v>
      </c>
      <c r="S6" s="37"/>
      <c r="T6" s="28"/>
      <c r="U6" s="76" t="s">
        <v>35</v>
      </c>
      <c r="V6" s="44">
        <f>D7+G7</f>
        <v>578</v>
      </c>
      <c r="W6" s="44">
        <f>E7+H7</f>
        <v>68</v>
      </c>
      <c r="X6" s="44">
        <f>SUM(V6:W6)</f>
        <v>646</v>
      </c>
      <c r="Z6" s="78" t="s">
        <v>34</v>
      </c>
      <c r="AA6" s="34">
        <f>V25</f>
        <v>3478</v>
      </c>
      <c r="AB6" s="34">
        <f>W25</f>
        <v>76</v>
      </c>
      <c r="AC6" s="34">
        <f>SUM(AA6:AB6)</f>
        <v>3554</v>
      </c>
    </row>
    <row r="7" spans="1:29" ht="23.25" customHeight="1" x14ac:dyDescent="0.25">
      <c r="A7" s="37"/>
      <c r="B7" s="73"/>
      <c r="C7" s="77" t="s">
        <v>33</v>
      </c>
      <c r="D7" s="41">
        <v>337</v>
      </c>
      <c r="E7" s="41">
        <v>53</v>
      </c>
      <c r="F7" s="41">
        <f>SUM(D7:E7)</f>
        <v>390</v>
      </c>
      <c r="G7" s="41">
        <v>241</v>
      </c>
      <c r="H7" s="41">
        <v>15</v>
      </c>
      <c r="I7" s="41">
        <f>SUM(G7:H7)</f>
        <v>256</v>
      </c>
      <c r="J7" s="39">
        <f>SUM(I7,F7)</f>
        <v>646</v>
      </c>
      <c r="L7" s="28"/>
      <c r="M7" s="28"/>
      <c r="N7" s="76" t="s">
        <v>32</v>
      </c>
      <c r="O7" s="44">
        <f>F8</f>
        <v>86</v>
      </c>
      <c r="P7" s="44">
        <f>I8</f>
        <v>120</v>
      </c>
      <c r="Q7" s="44">
        <f>SUM(O7:P7)</f>
        <v>206</v>
      </c>
      <c r="S7" s="37"/>
      <c r="T7" s="28"/>
      <c r="U7" s="76" t="s">
        <v>32</v>
      </c>
      <c r="V7" s="44">
        <f>D8+G8</f>
        <v>175</v>
      </c>
      <c r="W7" s="44">
        <f>E8+H8</f>
        <v>31</v>
      </c>
      <c r="X7" s="44">
        <f>SUM(V7:W7)</f>
        <v>206</v>
      </c>
      <c r="AA7" s="34">
        <f>SUM(AA5:AA6)</f>
        <v>7001</v>
      </c>
      <c r="AB7" s="34">
        <f>SUM(AB5:AB6)</f>
        <v>253</v>
      </c>
      <c r="AC7" s="34">
        <f>SUM(AA7:AB7)</f>
        <v>7254</v>
      </c>
    </row>
    <row r="8" spans="1:29" ht="19.5" x14ac:dyDescent="0.25">
      <c r="A8" s="37"/>
      <c r="B8" s="73"/>
      <c r="C8" s="77" t="s">
        <v>31</v>
      </c>
      <c r="D8" s="41">
        <v>71</v>
      </c>
      <c r="E8" s="41">
        <v>15</v>
      </c>
      <c r="F8" s="41">
        <f>SUM(D8:E8)</f>
        <v>86</v>
      </c>
      <c r="G8" s="41">
        <v>104</v>
      </c>
      <c r="H8" s="41">
        <v>16</v>
      </c>
      <c r="I8" s="41">
        <f>SUM(G8:H8)</f>
        <v>120</v>
      </c>
      <c r="J8" s="39">
        <f>SUM(I8,F8)</f>
        <v>206</v>
      </c>
      <c r="L8" s="28"/>
      <c r="M8" s="28"/>
      <c r="N8" s="65" t="s">
        <v>18</v>
      </c>
      <c r="O8" s="38">
        <f>SUM(O4:O7)</f>
        <v>1290</v>
      </c>
      <c r="P8" s="38">
        <f>SUM(P4:P7)</f>
        <v>565</v>
      </c>
      <c r="Q8" s="38">
        <f>SUM(O8:P8)</f>
        <v>1855</v>
      </c>
      <c r="S8" s="37"/>
      <c r="T8" s="28"/>
      <c r="U8" s="65" t="s">
        <v>18</v>
      </c>
      <c r="V8" s="38">
        <f>SUM(V4:V7)</f>
        <v>1700</v>
      </c>
      <c r="W8" s="38">
        <f>SUM(W4:W7)</f>
        <v>155</v>
      </c>
      <c r="X8" s="38">
        <f>SUM(V8:W8)</f>
        <v>1855</v>
      </c>
    </row>
    <row r="9" spans="1:29" ht="19.5" x14ac:dyDescent="0.25">
      <c r="A9" s="37"/>
      <c r="B9" s="73"/>
      <c r="C9" s="63" t="s">
        <v>16</v>
      </c>
      <c r="D9" s="41">
        <f>SUM(D5:D8)</f>
        <v>1168</v>
      </c>
      <c r="E9" s="41">
        <f>SUM(E5:E8)</f>
        <v>122</v>
      </c>
      <c r="F9" s="41">
        <f>SUM(D9:E9)</f>
        <v>1290</v>
      </c>
      <c r="G9" s="41">
        <f>SUM(G5:G8)</f>
        <v>532</v>
      </c>
      <c r="H9" s="41">
        <f>SUM(H5:H8)</f>
        <v>33</v>
      </c>
      <c r="I9" s="41">
        <f>SUM(G9:H9)</f>
        <v>565</v>
      </c>
      <c r="J9" s="62">
        <f>SUM(I9,F9)</f>
        <v>1855</v>
      </c>
      <c r="L9" s="28"/>
      <c r="M9" s="54" t="s">
        <v>10</v>
      </c>
      <c r="N9" s="76" t="s">
        <v>30</v>
      </c>
      <c r="O9" s="44">
        <f>F10</f>
        <v>548</v>
      </c>
      <c r="P9" s="44">
        <f>I10</f>
        <v>63</v>
      </c>
      <c r="Q9" s="44">
        <f>SUM(O9:P9)</f>
        <v>611</v>
      </c>
      <c r="S9" s="37"/>
      <c r="T9" s="54" t="s">
        <v>10</v>
      </c>
      <c r="U9" s="76" t="s">
        <v>30</v>
      </c>
      <c r="V9" s="44">
        <f>D10+G10</f>
        <v>607</v>
      </c>
      <c r="W9" s="44">
        <f>E10+H10</f>
        <v>4</v>
      </c>
      <c r="X9" s="44">
        <f>SUM(V9:W9)</f>
        <v>611</v>
      </c>
    </row>
    <row r="10" spans="1:29" ht="19.5" x14ac:dyDescent="0.25">
      <c r="A10" s="37"/>
      <c r="B10" s="73" t="s">
        <v>9</v>
      </c>
      <c r="C10" s="77" t="s">
        <v>29</v>
      </c>
      <c r="D10" s="41">
        <v>544</v>
      </c>
      <c r="E10" s="41">
        <v>4</v>
      </c>
      <c r="F10" s="41">
        <f>SUM(D10:E10)</f>
        <v>548</v>
      </c>
      <c r="G10" s="41">
        <v>63</v>
      </c>
      <c r="H10" s="41">
        <v>0</v>
      </c>
      <c r="I10" s="41">
        <f>SUM(G10:H10)</f>
        <v>63</v>
      </c>
      <c r="J10" s="39">
        <f>SUM(I10,F10)</f>
        <v>611</v>
      </c>
      <c r="L10" s="28"/>
      <c r="M10" s="37"/>
      <c r="N10" s="76" t="s">
        <v>28</v>
      </c>
      <c r="O10" s="44">
        <f>F11</f>
        <v>166</v>
      </c>
      <c r="P10" s="44">
        <f>I11</f>
        <v>32</v>
      </c>
      <c r="Q10" s="44">
        <f>SUM(O10:P10)</f>
        <v>198</v>
      </c>
      <c r="S10" s="37"/>
      <c r="T10" s="37"/>
      <c r="U10" s="76" t="s">
        <v>28</v>
      </c>
      <c r="V10" s="44">
        <f>D11+G11</f>
        <v>196</v>
      </c>
      <c r="W10" s="44">
        <f>E11+H11</f>
        <v>2</v>
      </c>
      <c r="X10" s="44">
        <f>SUM(V10:W10)</f>
        <v>198</v>
      </c>
    </row>
    <row r="11" spans="1:29" ht="19.5" x14ac:dyDescent="0.25">
      <c r="A11" s="37"/>
      <c r="B11" s="73"/>
      <c r="C11" s="77" t="s">
        <v>27</v>
      </c>
      <c r="D11" s="41">
        <v>164</v>
      </c>
      <c r="E11" s="41">
        <v>2</v>
      </c>
      <c r="F11" s="41">
        <f>SUM(D11:E11)</f>
        <v>166</v>
      </c>
      <c r="G11" s="41">
        <v>32</v>
      </c>
      <c r="H11" s="41">
        <v>0</v>
      </c>
      <c r="I11" s="41">
        <f>SUM(G11:H11)</f>
        <v>32</v>
      </c>
      <c r="J11" s="39">
        <f>SUM(I11,F11)</f>
        <v>198</v>
      </c>
      <c r="L11" s="28"/>
      <c r="M11" s="37"/>
      <c r="N11" s="76" t="s">
        <v>26</v>
      </c>
      <c r="O11" s="44">
        <f>F12</f>
        <v>276</v>
      </c>
      <c r="P11" s="44">
        <f>I12</f>
        <v>213</v>
      </c>
      <c r="Q11" s="44">
        <f>SUM(O11:P11)</f>
        <v>489</v>
      </c>
      <c r="S11" s="37"/>
      <c r="T11" s="37"/>
      <c r="U11" s="76" t="s">
        <v>26</v>
      </c>
      <c r="V11" s="44">
        <f>D12+G12</f>
        <v>483</v>
      </c>
      <c r="W11" s="44">
        <f>E12+H12</f>
        <v>6</v>
      </c>
      <c r="X11" s="44">
        <f>SUM(V11:W11)</f>
        <v>489</v>
      </c>
    </row>
    <row r="12" spans="1:29" ht="19.5" customHeight="1" x14ac:dyDescent="0.25">
      <c r="A12" s="37"/>
      <c r="B12" s="73"/>
      <c r="C12" s="77" t="s">
        <v>25</v>
      </c>
      <c r="D12" s="41">
        <v>270</v>
      </c>
      <c r="E12" s="41">
        <v>6</v>
      </c>
      <c r="F12" s="41">
        <f>SUM(D12:E12)</f>
        <v>276</v>
      </c>
      <c r="G12" s="41">
        <v>213</v>
      </c>
      <c r="H12" s="41">
        <v>0</v>
      </c>
      <c r="I12" s="41">
        <f>SUM(G12:H12)</f>
        <v>213</v>
      </c>
      <c r="J12" s="39">
        <f>SUM(I12,F12)</f>
        <v>489</v>
      </c>
      <c r="L12" s="28"/>
      <c r="M12" s="37"/>
      <c r="N12" s="76" t="s">
        <v>24</v>
      </c>
      <c r="O12" s="44">
        <f>F13</f>
        <v>94</v>
      </c>
      <c r="P12" s="44">
        <f>I13</f>
        <v>102</v>
      </c>
      <c r="Q12" s="44">
        <f>SUM(O12:P12)</f>
        <v>196</v>
      </c>
      <c r="S12" s="37"/>
      <c r="T12" s="37"/>
      <c r="U12" s="76" t="s">
        <v>24</v>
      </c>
      <c r="V12" s="44">
        <f>D13+G13</f>
        <v>195</v>
      </c>
      <c r="W12" s="44">
        <f>E13+H13</f>
        <v>1</v>
      </c>
      <c r="X12" s="44">
        <f>SUM(V12:W12)</f>
        <v>196</v>
      </c>
      <c r="AB12" s="34"/>
    </row>
    <row r="13" spans="1:29" ht="19.5" x14ac:dyDescent="0.25">
      <c r="A13" s="37"/>
      <c r="B13" s="73"/>
      <c r="C13" s="74" t="s">
        <v>23</v>
      </c>
      <c r="D13" s="41">
        <v>93</v>
      </c>
      <c r="E13" s="41">
        <v>1</v>
      </c>
      <c r="F13" s="41">
        <f>SUM(D13:E13)</f>
        <v>94</v>
      </c>
      <c r="G13" s="41">
        <v>102</v>
      </c>
      <c r="H13" s="41">
        <v>0</v>
      </c>
      <c r="I13" s="41">
        <f>SUM(G13:H13)</f>
        <v>102</v>
      </c>
      <c r="J13" s="39">
        <f>SUM(I13,F13)</f>
        <v>196</v>
      </c>
      <c r="L13" s="28"/>
      <c r="M13" s="37"/>
      <c r="N13" s="75" t="s">
        <v>22</v>
      </c>
      <c r="O13" s="38">
        <v>0</v>
      </c>
      <c r="P13" s="38">
        <v>0</v>
      </c>
      <c r="Q13" s="38">
        <f>SUM(O13:P13)</f>
        <v>0</v>
      </c>
      <c r="S13" s="37"/>
      <c r="T13" s="37"/>
      <c r="U13" s="75" t="s">
        <v>22</v>
      </c>
      <c r="V13" s="38">
        <v>0</v>
      </c>
      <c r="W13" s="38">
        <v>0</v>
      </c>
      <c r="X13" s="38">
        <f>SUM(V13:W13)</f>
        <v>0</v>
      </c>
    </row>
    <row r="14" spans="1:29" ht="19.5" x14ac:dyDescent="0.25">
      <c r="A14" s="37"/>
      <c r="B14" s="73"/>
      <c r="C14" s="74" t="s">
        <v>22</v>
      </c>
      <c r="D14" s="41">
        <v>0</v>
      </c>
      <c r="E14" s="41">
        <v>0</v>
      </c>
      <c r="F14" s="41">
        <f>SUM(D14:E14)</f>
        <v>0</v>
      </c>
      <c r="G14" s="41">
        <v>0</v>
      </c>
      <c r="H14" s="41">
        <v>0</v>
      </c>
      <c r="I14" s="41">
        <f>SUM(G14:H14)</f>
        <v>0</v>
      </c>
      <c r="J14" s="39">
        <f>SUM(I14,F14)</f>
        <v>0</v>
      </c>
      <c r="L14" s="28"/>
      <c r="M14" s="27"/>
      <c r="N14" s="65" t="s">
        <v>18</v>
      </c>
      <c r="O14" s="38">
        <f>SUM(O9:O13)</f>
        <v>1084</v>
      </c>
      <c r="P14" s="38">
        <f>SUM(P9:P13)</f>
        <v>410</v>
      </c>
      <c r="Q14" s="38">
        <f>SUM(O14:P14)</f>
        <v>1494</v>
      </c>
      <c r="S14" s="37"/>
      <c r="T14" s="27"/>
      <c r="U14" s="65" t="s">
        <v>18</v>
      </c>
      <c r="V14" s="38">
        <f>SUM(V9:V13)</f>
        <v>1481</v>
      </c>
      <c r="W14" s="38">
        <f>SUM(W9:W13)</f>
        <v>13</v>
      </c>
      <c r="X14" s="38">
        <f>SUM(V14:W14)</f>
        <v>1494</v>
      </c>
    </row>
    <row r="15" spans="1:29" ht="19.5" x14ac:dyDescent="0.25">
      <c r="A15" s="37"/>
      <c r="B15" s="73"/>
      <c r="C15" s="63" t="s">
        <v>16</v>
      </c>
      <c r="D15" s="41">
        <f>SUM(D10:D14)</f>
        <v>1071</v>
      </c>
      <c r="E15" s="41">
        <f>SUM(E10:E14)</f>
        <v>13</v>
      </c>
      <c r="F15" s="41">
        <f>SUM(D15:E15)</f>
        <v>1084</v>
      </c>
      <c r="G15" s="41">
        <f>SUM(G10:G14)</f>
        <v>410</v>
      </c>
      <c r="H15" s="41">
        <f>SUM(H10:H14)</f>
        <v>0</v>
      </c>
      <c r="I15" s="41">
        <f>SUM(G15:H15)</f>
        <v>410</v>
      </c>
      <c r="J15" s="62">
        <f>SUM(I15,F15)</f>
        <v>1494</v>
      </c>
      <c r="L15" s="28"/>
      <c r="M15" s="72" t="s">
        <v>8</v>
      </c>
      <c r="N15" s="65" t="s">
        <v>18</v>
      </c>
      <c r="O15" s="38">
        <f>F17</f>
        <v>16</v>
      </c>
      <c r="P15" s="38">
        <f>I17</f>
        <v>10</v>
      </c>
      <c r="Q15" s="38">
        <f>SUM(O15:P15)</f>
        <v>26</v>
      </c>
      <c r="S15" s="37"/>
      <c r="T15" s="71" t="s">
        <v>8</v>
      </c>
      <c r="U15" s="65" t="s">
        <v>18</v>
      </c>
      <c r="V15" s="38">
        <f>D17+G17</f>
        <v>23</v>
      </c>
      <c r="W15" s="38">
        <f>E17+H17</f>
        <v>3</v>
      </c>
      <c r="X15" s="38">
        <f>SUM(V15:W15)</f>
        <v>26</v>
      </c>
      <c r="Z15" s="1" t="s">
        <v>21</v>
      </c>
      <c r="AB15" s="34">
        <f>O18</f>
        <v>2712</v>
      </c>
      <c r="AC15" s="34">
        <f>SUM(AB15:AB17)</f>
        <v>5699</v>
      </c>
    </row>
    <row r="16" spans="1:29" ht="19.5" x14ac:dyDescent="0.25">
      <c r="A16" s="37"/>
      <c r="B16" s="70" t="s">
        <v>19</v>
      </c>
      <c r="C16" s="69" t="s">
        <v>20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62">
        <f>SUM(I16,F16)</f>
        <v>0</v>
      </c>
      <c r="L16" s="28"/>
      <c r="M16" s="68" t="s">
        <v>19</v>
      </c>
      <c r="N16" s="67" t="s">
        <v>20</v>
      </c>
      <c r="O16" s="38">
        <f>F16</f>
        <v>0</v>
      </c>
      <c r="P16" s="38">
        <f>I16</f>
        <v>0</v>
      </c>
      <c r="Q16" s="38">
        <f>SUM(O16,P16)</f>
        <v>0</v>
      </c>
      <c r="S16" s="37"/>
      <c r="T16" s="66" t="s">
        <v>19</v>
      </c>
      <c r="U16" s="65" t="s">
        <v>18</v>
      </c>
      <c r="V16" s="38">
        <f>D16+G16</f>
        <v>0</v>
      </c>
      <c r="W16" s="38">
        <f>E16+H16</f>
        <v>0</v>
      </c>
      <c r="X16" s="38">
        <f>SUM(V16,W16)</f>
        <v>0</v>
      </c>
      <c r="AB16" s="34"/>
      <c r="AC16" s="34"/>
    </row>
    <row r="17" spans="1:29" ht="19.5" x14ac:dyDescent="0.25">
      <c r="A17" s="37"/>
      <c r="B17" s="64" t="s">
        <v>7</v>
      </c>
      <c r="C17" s="63" t="s">
        <v>16</v>
      </c>
      <c r="D17" s="41">
        <v>13</v>
      </c>
      <c r="E17" s="41">
        <v>3</v>
      </c>
      <c r="F17" s="41">
        <f>SUM(D17:E17)</f>
        <v>16</v>
      </c>
      <c r="G17" s="41">
        <v>10</v>
      </c>
      <c r="H17" s="41">
        <v>0</v>
      </c>
      <c r="I17" s="41">
        <f>SUM(G17:H17)</f>
        <v>10</v>
      </c>
      <c r="J17" s="62">
        <f>SUM(I17,F17)</f>
        <v>26</v>
      </c>
      <c r="L17" s="28"/>
      <c r="M17" s="61" t="s">
        <v>4</v>
      </c>
      <c r="N17" s="60" t="s">
        <v>18</v>
      </c>
      <c r="O17" s="38">
        <f>F18</f>
        <v>322</v>
      </c>
      <c r="P17" s="38">
        <f>I18</f>
        <v>3</v>
      </c>
      <c r="Q17" s="38">
        <f>SUM(O17:P17)</f>
        <v>325</v>
      </c>
      <c r="S17" s="37"/>
      <c r="T17" s="61" t="s">
        <v>4</v>
      </c>
      <c r="U17" s="60" t="s">
        <v>18</v>
      </c>
      <c r="V17" s="38">
        <f>D18+G18</f>
        <v>319</v>
      </c>
      <c r="W17" s="38">
        <f>E18+H18</f>
        <v>6</v>
      </c>
      <c r="X17" s="38">
        <f>SUM(V17:W17)</f>
        <v>325</v>
      </c>
      <c r="Z17" s="1" t="s">
        <v>17</v>
      </c>
      <c r="AB17" s="34">
        <f>O25</f>
        <v>2987</v>
      </c>
    </row>
    <row r="18" spans="1:29" ht="19.5" x14ac:dyDescent="0.25">
      <c r="A18" s="37"/>
      <c r="B18" s="59" t="s">
        <v>3</v>
      </c>
      <c r="C18" s="58" t="s">
        <v>16</v>
      </c>
      <c r="D18" s="41">
        <v>316</v>
      </c>
      <c r="E18" s="41">
        <v>6</v>
      </c>
      <c r="F18" s="41">
        <f>SUM(D18:E18)</f>
        <v>322</v>
      </c>
      <c r="G18" s="41">
        <v>3</v>
      </c>
      <c r="H18" s="41">
        <v>0</v>
      </c>
      <c r="I18" s="41">
        <f>SUM(G18:H18)</f>
        <v>3</v>
      </c>
      <c r="J18" s="39">
        <f>SUM(I18,F18)</f>
        <v>325</v>
      </c>
      <c r="L18" s="28"/>
      <c r="M18" s="21" t="s">
        <v>2</v>
      </c>
      <c r="N18" s="19"/>
      <c r="O18" s="18">
        <f>O8+O14+O15+O17+O16</f>
        <v>2712</v>
      </c>
      <c r="P18" s="18">
        <f>P8+P14+P15+P17+P16</f>
        <v>988</v>
      </c>
      <c r="Q18" s="18">
        <f>Q8+Q14+Q15+Q17+Q16</f>
        <v>3700</v>
      </c>
      <c r="S18" s="37"/>
      <c r="T18" s="36" t="s">
        <v>2</v>
      </c>
      <c r="U18" s="35"/>
      <c r="V18" s="18">
        <f>SUM(V15,V14,V8,V17,V16)</f>
        <v>3523</v>
      </c>
      <c r="W18" s="18">
        <f>SUM(W15,W14,W8,W17,W16)</f>
        <v>177</v>
      </c>
      <c r="X18" s="18">
        <f>SUM(X15,X14,X8,X17)</f>
        <v>3700</v>
      </c>
      <c r="Z18" s="1" t="s">
        <v>15</v>
      </c>
      <c r="AB18" s="34">
        <f>P18</f>
        <v>988</v>
      </c>
      <c r="AC18" s="34">
        <f>SUM(AB18:AB19)</f>
        <v>1555</v>
      </c>
    </row>
    <row r="19" spans="1:29" x14ac:dyDescent="0.25">
      <c r="A19" s="37"/>
      <c r="B19" s="32" t="s">
        <v>1</v>
      </c>
      <c r="C19" s="57"/>
      <c r="D19" s="30">
        <f>SUM(D16,D17,D15,D9,D18)</f>
        <v>2568</v>
      </c>
      <c r="E19" s="30">
        <f>SUM(E16,E17,E15,E9,E18)</f>
        <v>144</v>
      </c>
      <c r="F19" s="30">
        <f>SUM(D19:E19)</f>
        <v>2712</v>
      </c>
      <c r="G19" s="29">
        <f>SUM(G16,G17,G15,G9,G18)</f>
        <v>955</v>
      </c>
      <c r="H19" s="29">
        <f>SUM(H16,H17,H15,H9,H18)</f>
        <v>33</v>
      </c>
      <c r="I19" s="29">
        <f>SUM(G19:H19)</f>
        <v>988</v>
      </c>
      <c r="J19" s="12">
        <f>SUM(I19,F19)</f>
        <v>3700</v>
      </c>
      <c r="L19" s="28"/>
      <c r="M19" s="11"/>
      <c r="N19" s="9"/>
      <c r="O19" s="26">
        <f>O18/Q18</f>
        <v>0.73297297297297292</v>
      </c>
      <c r="P19" s="26">
        <f>P18/Q18</f>
        <v>0.26702702702702702</v>
      </c>
      <c r="Q19" s="25">
        <f>O19+P19</f>
        <v>1</v>
      </c>
      <c r="S19" s="27"/>
      <c r="T19" s="11"/>
      <c r="U19" s="9"/>
      <c r="V19" s="26">
        <f>V18/X18</f>
        <v>0.95216216216216221</v>
      </c>
      <c r="W19" s="26">
        <f>W18/X18</f>
        <v>4.7837837837837835E-2</v>
      </c>
      <c r="X19" s="25">
        <f>V19+W19</f>
        <v>1</v>
      </c>
      <c r="Z19" s="1" t="s">
        <v>14</v>
      </c>
      <c r="AB19" s="34">
        <f>P25</f>
        <v>567</v>
      </c>
      <c r="AC19" s="34"/>
    </row>
    <row r="20" spans="1:29" x14ac:dyDescent="0.25">
      <c r="A20" s="27"/>
      <c r="B20" s="23"/>
      <c r="C20" s="56"/>
      <c r="D20" s="55">
        <f>D19/J19</f>
        <v>0.69405405405405407</v>
      </c>
      <c r="E20" s="55">
        <f>E19/J19</f>
        <v>3.8918918918918917E-2</v>
      </c>
      <c r="F20" s="55">
        <f>F19/J19</f>
        <v>0.73297297297297292</v>
      </c>
      <c r="G20" s="55">
        <f>G19/J19</f>
        <v>0.25810810810810808</v>
      </c>
      <c r="H20" s="55">
        <f>H19/J19</f>
        <v>8.9189189189189198E-3</v>
      </c>
      <c r="I20" s="3">
        <f>I19/J19</f>
        <v>0.26702702702702702</v>
      </c>
      <c r="J20" s="3">
        <f>I20+F20</f>
        <v>1</v>
      </c>
      <c r="L20" s="28" t="s">
        <v>12</v>
      </c>
      <c r="M20" s="49" t="s">
        <v>13</v>
      </c>
      <c r="N20" s="48"/>
      <c r="O20" s="45">
        <f>F21</f>
        <v>1471</v>
      </c>
      <c r="P20" s="45">
        <f>I21</f>
        <v>277</v>
      </c>
      <c r="Q20" s="44">
        <f>SUM(O20:P20)</f>
        <v>1748</v>
      </c>
      <c r="S20" s="54" t="s">
        <v>12</v>
      </c>
      <c r="T20" s="49" t="s">
        <v>13</v>
      </c>
      <c r="U20" s="52"/>
      <c r="V20" s="45">
        <f>D21+G21</f>
        <v>1714</v>
      </c>
      <c r="W20" s="45">
        <f>E21+H21</f>
        <v>34</v>
      </c>
      <c r="X20" s="44">
        <f>SUM(V20:W20)</f>
        <v>1748</v>
      </c>
    </row>
    <row r="21" spans="1:29" x14ac:dyDescent="0.25">
      <c r="A21" s="53" t="s">
        <v>12</v>
      </c>
      <c r="B21" s="43" t="s">
        <v>11</v>
      </c>
      <c r="C21" s="50"/>
      <c r="D21" s="40">
        <v>1438</v>
      </c>
      <c r="E21" s="40">
        <v>33</v>
      </c>
      <c r="F21" s="41">
        <f>SUM(D21:E21)</f>
        <v>1471</v>
      </c>
      <c r="G21" s="40">
        <v>276</v>
      </c>
      <c r="H21" s="40">
        <v>1</v>
      </c>
      <c r="I21" s="39">
        <f>SUM(G21:H21)</f>
        <v>277</v>
      </c>
      <c r="J21" s="39">
        <f>SUM(I21,F21)</f>
        <v>1748</v>
      </c>
      <c r="L21" s="28"/>
      <c r="M21" s="49" t="s">
        <v>10</v>
      </c>
      <c r="N21" s="48"/>
      <c r="O21" s="45">
        <f>F22</f>
        <v>860</v>
      </c>
      <c r="P21" s="45">
        <f>I22</f>
        <v>220</v>
      </c>
      <c r="Q21" s="44">
        <f>SUM(O21:P21)</f>
        <v>1080</v>
      </c>
      <c r="S21" s="37"/>
      <c r="T21" s="49" t="s">
        <v>10</v>
      </c>
      <c r="U21" s="52"/>
      <c r="V21" s="45">
        <f>D22+G22</f>
        <v>1073</v>
      </c>
      <c r="W21" s="45">
        <f>E22+H22</f>
        <v>7</v>
      </c>
      <c r="X21" s="44">
        <f>SUM(V21:W21)</f>
        <v>1080</v>
      </c>
    </row>
    <row r="22" spans="1:29" x14ac:dyDescent="0.25">
      <c r="A22" s="33"/>
      <c r="B22" s="43" t="s">
        <v>9</v>
      </c>
      <c r="C22" s="50"/>
      <c r="D22" s="40">
        <v>853</v>
      </c>
      <c r="E22" s="40">
        <v>7</v>
      </c>
      <c r="F22" s="41">
        <f>SUM(D22:E22)</f>
        <v>860</v>
      </c>
      <c r="G22" s="40">
        <v>220</v>
      </c>
      <c r="H22" s="40">
        <v>0</v>
      </c>
      <c r="I22" s="39">
        <f>SUM(G22:H22)</f>
        <v>220</v>
      </c>
      <c r="J22" s="39">
        <f>SUM(I22,F22)</f>
        <v>1080</v>
      </c>
      <c r="L22" s="28"/>
      <c r="M22" s="49" t="s">
        <v>8</v>
      </c>
      <c r="N22" s="48"/>
      <c r="O22" s="45">
        <f>F23</f>
        <v>204</v>
      </c>
      <c r="P22" s="45">
        <f>I23</f>
        <v>68</v>
      </c>
      <c r="Q22" s="44">
        <f>SUM(O22:P22)</f>
        <v>272</v>
      </c>
      <c r="S22" s="37"/>
      <c r="T22" s="49" t="s">
        <v>8</v>
      </c>
      <c r="U22" s="52"/>
      <c r="V22" s="45">
        <f>D23+G23</f>
        <v>248</v>
      </c>
      <c r="W22" s="45">
        <f>E23+H23</f>
        <v>24</v>
      </c>
      <c r="X22" s="44">
        <f>SUM(V22:W22)</f>
        <v>272</v>
      </c>
      <c r="Z22" s="51"/>
      <c r="AA22" s="34"/>
      <c r="AB22" s="34"/>
    </row>
    <row r="23" spans="1:29" x14ac:dyDescent="0.25">
      <c r="A23" s="33"/>
      <c r="B23" s="43" t="s">
        <v>7</v>
      </c>
      <c r="C23" s="50"/>
      <c r="D23" s="40">
        <v>181</v>
      </c>
      <c r="E23" s="40">
        <v>23</v>
      </c>
      <c r="F23" s="41">
        <f>SUM(D23:E23)</f>
        <v>204</v>
      </c>
      <c r="G23" s="40">
        <v>67</v>
      </c>
      <c r="H23" s="40">
        <v>1</v>
      </c>
      <c r="I23" s="39">
        <f>SUM(G23:H23)</f>
        <v>68</v>
      </c>
      <c r="J23" s="39">
        <f>SUM(I23,F23)</f>
        <v>272</v>
      </c>
      <c r="L23" s="28"/>
      <c r="M23" s="49" t="s">
        <v>6</v>
      </c>
      <c r="N23" s="48"/>
      <c r="O23" s="45">
        <f>F24</f>
        <v>0</v>
      </c>
      <c r="P23" s="45">
        <f>I24</f>
        <v>0</v>
      </c>
      <c r="Q23" s="44">
        <f>SUM(O23:P23)</f>
        <v>0</v>
      </c>
      <c r="S23" s="37"/>
      <c r="T23" s="49" t="s">
        <v>6</v>
      </c>
      <c r="U23" s="52"/>
      <c r="V23" s="45">
        <f>D24+G24</f>
        <v>0</v>
      </c>
      <c r="W23" s="45">
        <f>E24+H24</f>
        <v>0</v>
      </c>
      <c r="X23" s="44">
        <f>SUM(V23:W23)</f>
        <v>0</v>
      </c>
      <c r="Z23" s="51"/>
      <c r="AA23" s="34"/>
      <c r="AB23" s="34"/>
    </row>
    <row r="24" spans="1:29" x14ac:dyDescent="0.25">
      <c r="A24" s="33"/>
      <c r="B24" s="43" t="s">
        <v>5</v>
      </c>
      <c r="C24" s="50"/>
      <c r="D24" s="40">
        <v>0</v>
      </c>
      <c r="E24" s="40">
        <v>0</v>
      </c>
      <c r="F24" s="41">
        <f>SUM(D24:E24)</f>
        <v>0</v>
      </c>
      <c r="G24" s="40">
        <v>0</v>
      </c>
      <c r="H24" s="40">
        <v>0</v>
      </c>
      <c r="I24" s="39">
        <f>SUM(G24:H24)</f>
        <v>0</v>
      </c>
      <c r="J24" s="39">
        <f>SUM(I24,F24)</f>
        <v>0</v>
      </c>
      <c r="L24" s="28"/>
      <c r="M24" s="49" t="s">
        <v>4</v>
      </c>
      <c r="N24" s="48"/>
      <c r="O24" s="45">
        <f>F25</f>
        <v>452</v>
      </c>
      <c r="P24" s="45">
        <f>I25</f>
        <v>2</v>
      </c>
      <c r="Q24" s="44">
        <f>SUM(O24:P24)</f>
        <v>454</v>
      </c>
      <c r="S24" s="37"/>
      <c r="T24" s="47" t="s">
        <v>4</v>
      </c>
      <c r="U24" s="46"/>
      <c r="V24" s="45">
        <f>D25+G25</f>
        <v>443</v>
      </c>
      <c r="W24" s="45">
        <f>E25+H25</f>
        <v>11</v>
      </c>
      <c r="X24" s="44">
        <f>SUM(V24:W24)</f>
        <v>454</v>
      </c>
      <c r="AB24" s="34"/>
    </row>
    <row r="25" spans="1:29" x14ac:dyDescent="0.25">
      <c r="A25" s="33"/>
      <c r="B25" s="43" t="s">
        <v>3</v>
      </c>
      <c r="C25" s="42"/>
      <c r="D25" s="40">
        <v>441</v>
      </c>
      <c r="E25" s="40">
        <v>11</v>
      </c>
      <c r="F25" s="41">
        <f>SUM(D25:E25)</f>
        <v>452</v>
      </c>
      <c r="G25" s="40">
        <v>2</v>
      </c>
      <c r="H25" s="40">
        <v>0</v>
      </c>
      <c r="I25" s="39">
        <f>SUM(G25:H25)</f>
        <v>2</v>
      </c>
      <c r="J25" s="39">
        <f>SUM(I25,F25)</f>
        <v>454</v>
      </c>
      <c r="L25" s="28"/>
      <c r="M25" s="21" t="s">
        <v>2</v>
      </c>
      <c r="N25" s="19"/>
      <c r="O25" s="38">
        <f>SUM(O20:O24)</f>
        <v>2987</v>
      </c>
      <c r="P25" s="38">
        <f>SUM(P20:P24)</f>
        <v>567</v>
      </c>
      <c r="Q25" s="38">
        <f>SUM(Q20:Q24)</f>
        <v>3554</v>
      </c>
      <c r="S25" s="37"/>
      <c r="T25" s="36" t="s">
        <v>2</v>
      </c>
      <c r="U25" s="35"/>
      <c r="V25" s="18">
        <f>SUM(V20:V24)</f>
        <v>3478</v>
      </c>
      <c r="W25" s="18">
        <f>SUM(W20:W24)</f>
        <v>76</v>
      </c>
      <c r="X25" s="18">
        <f>SUM(X20:X24)</f>
        <v>3554</v>
      </c>
      <c r="AB25" s="34"/>
    </row>
    <row r="26" spans="1:29" x14ac:dyDescent="0.25">
      <c r="A26" s="33"/>
      <c r="B26" s="32" t="s">
        <v>1</v>
      </c>
      <c r="C26" s="31"/>
      <c r="D26" s="14">
        <f>SUM(D21:D25)</f>
        <v>2913</v>
      </c>
      <c r="E26" s="14">
        <f>SUM(E21:E25)</f>
        <v>74</v>
      </c>
      <c r="F26" s="30">
        <f>SUM(D26:E26)</f>
        <v>2987</v>
      </c>
      <c r="G26" s="13">
        <f>SUM(G21:G25)</f>
        <v>565</v>
      </c>
      <c r="H26" s="13">
        <f>SUM(H21:H25)</f>
        <v>2</v>
      </c>
      <c r="I26" s="29">
        <f>SUM(G26:H26)</f>
        <v>567</v>
      </c>
      <c r="J26" s="12">
        <f>SUM(I26,F26)</f>
        <v>3554</v>
      </c>
      <c r="L26" s="28"/>
      <c r="M26" s="11"/>
      <c r="N26" s="9"/>
      <c r="O26" s="26">
        <f>O25/Q25</f>
        <v>0.84046145188519983</v>
      </c>
      <c r="P26" s="26">
        <f>P25/Q25</f>
        <v>0.15953854811480023</v>
      </c>
      <c r="Q26" s="25">
        <f>SUM(O26:P26)</f>
        <v>1</v>
      </c>
      <c r="S26" s="27"/>
      <c r="T26" s="11"/>
      <c r="U26" s="9"/>
      <c r="V26" s="26">
        <f>V25/X25</f>
        <v>0.97861564434440063</v>
      </c>
      <c r="W26" s="26">
        <f>W25/X25</f>
        <v>2.1384355655599326E-2</v>
      </c>
      <c r="X26" s="25">
        <f>SUM(V26:W26)</f>
        <v>1</v>
      </c>
    </row>
    <row r="27" spans="1:29" x14ac:dyDescent="0.25">
      <c r="A27" s="24"/>
      <c r="B27" s="23"/>
      <c r="C27" s="22"/>
      <c r="D27" s="3">
        <f>D26/J26</f>
        <v>0.81963984243106358</v>
      </c>
      <c r="E27" s="3">
        <f>E26/J26</f>
        <v>2.0821609454136185E-2</v>
      </c>
      <c r="F27" s="3">
        <f>F26/J26</f>
        <v>0.84046145188519983</v>
      </c>
      <c r="G27" s="3">
        <f>G26/J26</f>
        <v>0.15897580191333707</v>
      </c>
      <c r="H27" s="3">
        <f>H26/J26</f>
        <v>5.6274620146314015E-4</v>
      </c>
      <c r="I27" s="3">
        <f>I26/J26</f>
        <v>0.15953854811480023</v>
      </c>
      <c r="J27" s="3">
        <f>I27+F27</f>
        <v>1</v>
      </c>
      <c r="L27" s="21" t="s">
        <v>0</v>
      </c>
      <c r="M27" s="20"/>
      <c r="N27" s="19"/>
      <c r="O27" s="18">
        <f>O25+O18</f>
        <v>5699</v>
      </c>
      <c r="P27" s="18">
        <f>P25+P18</f>
        <v>1555</v>
      </c>
      <c r="Q27" s="18">
        <f>SUM(Q25,Q18)</f>
        <v>7254</v>
      </c>
      <c r="S27" s="21" t="s">
        <v>0</v>
      </c>
      <c r="T27" s="20"/>
      <c r="U27" s="19"/>
      <c r="V27" s="18">
        <f>V18+V25</f>
        <v>7001</v>
      </c>
      <c r="W27" s="18">
        <f>W25+W18</f>
        <v>253</v>
      </c>
      <c r="X27" s="18">
        <f>SUM(X25,X18)</f>
        <v>7254</v>
      </c>
    </row>
    <row r="28" spans="1:29" x14ac:dyDescent="0.25">
      <c r="A28" s="17" t="s">
        <v>0</v>
      </c>
      <c r="B28" s="16"/>
      <c r="C28" s="15"/>
      <c r="D28" s="14">
        <f>SUM(D26,D19)</f>
        <v>5481</v>
      </c>
      <c r="E28" s="14">
        <f>SUM(E26,E19)</f>
        <v>218</v>
      </c>
      <c r="F28" s="14">
        <f>SUM(D28:E28)</f>
        <v>5699</v>
      </c>
      <c r="G28" s="13">
        <f>SUM(G26,G19)</f>
        <v>1520</v>
      </c>
      <c r="H28" s="13">
        <f>SUM(H26,H19)</f>
        <v>35</v>
      </c>
      <c r="I28" s="13">
        <f>SUM(G28:H28)</f>
        <v>1555</v>
      </c>
      <c r="J28" s="12">
        <f>SUM(J26,J19)</f>
        <v>7254</v>
      </c>
      <c r="L28" s="11"/>
      <c r="M28" s="10"/>
      <c r="N28" s="9"/>
      <c r="O28" s="8">
        <f>O27/Q27</f>
        <v>0.78563551144196309</v>
      </c>
      <c r="P28" s="8">
        <f>P27/Q27</f>
        <v>0.21436448855803694</v>
      </c>
      <c r="Q28" s="7">
        <f>P28+O28</f>
        <v>1</v>
      </c>
      <c r="S28" s="11"/>
      <c r="T28" s="10"/>
      <c r="U28" s="9"/>
      <c r="V28" s="8">
        <f>V27/X27</f>
        <v>0.96512269092914249</v>
      </c>
      <c r="W28" s="8">
        <f>W27/X27</f>
        <v>3.4877309070857461E-2</v>
      </c>
      <c r="X28" s="7">
        <f>W28+V28</f>
        <v>1</v>
      </c>
    </row>
    <row r="29" spans="1:29" x14ac:dyDescent="0.25">
      <c r="A29" s="6"/>
      <c r="B29" s="5"/>
      <c r="C29" s="4"/>
      <c r="D29" s="3">
        <f>D28/J28</f>
        <v>0.75558312655086846</v>
      </c>
      <c r="E29" s="3">
        <f>E28/J28</f>
        <v>3.0052384891094568E-2</v>
      </c>
      <c r="F29" s="3">
        <f>F28/J28</f>
        <v>0.78563551144196309</v>
      </c>
      <c r="G29" s="3">
        <f>G28/J28</f>
        <v>0.20953956437827406</v>
      </c>
      <c r="H29" s="3">
        <f>H28/J28</f>
        <v>4.8249241797628899E-3</v>
      </c>
      <c r="I29" s="3">
        <f>I28/J28</f>
        <v>0.21436448855803694</v>
      </c>
      <c r="J29" s="3">
        <f>I29+F29</f>
        <v>1</v>
      </c>
    </row>
    <row r="52" spans="1:1" x14ac:dyDescent="0.25">
      <c r="A52"/>
    </row>
    <row r="53" spans="1:1" x14ac:dyDescent="0.25">
      <c r="A53"/>
    </row>
  </sheetData>
  <mergeCells count="44">
    <mergeCell ref="M4:M8"/>
    <mergeCell ref="L20:L26"/>
    <mergeCell ref="M24:N24"/>
    <mergeCell ref="M22:N22"/>
    <mergeCell ref="L3:N3"/>
    <mergeCell ref="T4:T8"/>
    <mergeCell ref="T20:U20"/>
    <mergeCell ref="T18:U19"/>
    <mergeCell ref="S3:U3"/>
    <mergeCell ref="M20:N20"/>
    <mergeCell ref="M18:N19"/>
    <mergeCell ref="S4:S19"/>
    <mergeCell ref="T9:T14"/>
    <mergeCell ref="L4:L19"/>
    <mergeCell ref="B10:B15"/>
    <mergeCell ref="A5:A20"/>
    <mergeCell ref="B21:C21"/>
    <mergeCell ref="S27:U28"/>
    <mergeCell ref="T24:U24"/>
    <mergeCell ref="T25:U26"/>
    <mergeCell ref="S20:S26"/>
    <mergeCell ref="T21:U21"/>
    <mergeCell ref="T22:U22"/>
    <mergeCell ref="T23:U23"/>
    <mergeCell ref="A4:C4"/>
    <mergeCell ref="A28:C29"/>
    <mergeCell ref="A21:A27"/>
    <mergeCell ref="B25:C25"/>
    <mergeCell ref="B22:C22"/>
    <mergeCell ref="B5:B9"/>
    <mergeCell ref="B26:C27"/>
    <mergeCell ref="B19:C20"/>
    <mergeCell ref="B23:C23"/>
    <mergeCell ref="B24:C24"/>
    <mergeCell ref="L27:N28"/>
    <mergeCell ref="M25:N26"/>
    <mergeCell ref="M23:N23"/>
    <mergeCell ref="M21:N21"/>
    <mergeCell ref="M9:M14"/>
    <mergeCell ref="A1:J1"/>
    <mergeCell ref="A3:C3"/>
    <mergeCell ref="D3:F3"/>
    <mergeCell ref="G3:I3"/>
    <mergeCell ref="J3:J4"/>
  </mergeCells>
  <phoneticPr fontId="3" type="noConversion"/>
  <pageMargins left="0.7" right="0.7" top="0.75" bottom="0.75" header="0.3" footer="0.3"/>
  <pageSetup paperSize="9" scale="63" orientation="portrait" r:id="rId1"/>
  <colBreaks count="2" manualBreakCount="2">
    <brk id="11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林加棟</dc:creator>
  <cp:lastModifiedBy>林加棟</cp:lastModifiedBy>
  <dcterms:created xsi:type="dcterms:W3CDTF">2024-04-24T07:42:09Z</dcterms:created>
  <dcterms:modified xsi:type="dcterms:W3CDTF">2024-04-24T07:45:21Z</dcterms:modified>
</cp:coreProperties>
</file>